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60" windowHeight="7605"/>
  </bookViews>
  <sheets>
    <sheet name="P.GCS" sheetId="1" r:id="rId1"/>
  </sheets>
  <calcPr calcId="162913"/>
</workbook>
</file>

<file path=xl/calcChain.xml><?xml version="1.0" encoding="utf-8"?>
<calcChain xmlns="http://schemas.openxmlformats.org/spreadsheetml/2006/main">
  <c r="J14" i="1" l="1"/>
  <c r="K14" i="1" s="1"/>
  <c r="K15" i="1"/>
  <c r="J15" i="1"/>
  <c r="J23" i="1" l="1"/>
  <c r="K23" i="1" s="1"/>
  <c r="J25" i="1" l="1"/>
  <c r="K25" i="1" s="1"/>
  <c r="J24" i="1"/>
  <c r="K24" i="1" s="1"/>
  <c r="J22" i="1"/>
  <c r="K22" i="1" s="1"/>
  <c r="J13" i="1" l="1"/>
  <c r="K13" i="1" s="1"/>
  <c r="J16" i="1" l="1"/>
  <c r="K16" i="1" s="1"/>
  <c r="F17" i="1"/>
  <c r="G17" i="1"/>
  <c r="F26" i="1"/>
  <c r="G26" i="1"/>
  <c r="K17" i="1" l="1"/>
  <c r="K26" i="1"/>
  <c r="K59" i="1" s="1"/>
  <c r="J17" i="1"/>
  <c r="J26" i="1"/>
  <c r="K58" i="1" l="1"/>
  <c r="K60" i="1" l="1"/>
  <c r="L60" i="1" s="1"/>
  <c r="L61" i="1"/>
</calcChain>
</file>

<file path=xl/sharedStrings.xml><?xml version="1.0" encoding="utf-8"?>
<sst xmlns="http://schemas.openxmlformats.org/spreadsheetml/2006/main" count="58" uniqueCount="38">
  <si>
    <t xml:space="preserve">SO SÁNH CHI PHÍ </t>
  </si>
  <si>
    <t>III.</t>
  </si>
  <si>
    <t>TỔNG</t>
  </si>
  <si>
    <t>Nhận kết quả</t>
  </si>
  <si>
    <t>Nộp hồ sơ</t>
  </si>
  <si>
    <t>Chuẩn bị hồ sơ</t>
  </si>
  <si>
    <t>Ghi chú</t>
  </si>
  <si>
    <r>
      <t xml:space="preserve">Tổng chi phí thực hiện TTHC/
01 năm </t>
    </r>
    <r>
      <rPr>
        <sz val="12"/>
        <color indexed="8"/>
        <rFont val="Times New Roman"/>
        <family val="1"/>
      </rPr>
      <t>(đồng)</t>
    </r>
  </si>
  <si>
    <r>
      <t xml:space="preserve">Chi phí thực hiện TTHC </t>
    </r>
    <r>
      <rPr>
        <sz val="12"/>
        <color indexed="8"/>
        <rFont val="Times New Roman"/>
        <family val="1"/>
      </rPr>
      <t>(đồng)</t>
    </r>
  </si>
  <si>
    <t>Số lượng đối tượng tuân thủ/01 năm</t>
  </si>
  <si>
    <t>Số lần thực hiện/ 01 năm</t>
  </si>
  <si>
    <r>
      <t xml:space="preserve">Mức phí, lệ phí, chi phí khác </t>
    </r>
    <r>
      <rPr>
        <sz val="12"/>
        <color indexed="8"/>
        <rFont val="Times New Roman"/>
        <family val="1"/>
      </rPr>
      <t>(đồng)</t>
    </r>
  </si>
  <si>
    <r>
      <t xml:space="preserve">Mức chi phí thuê tư vấn, dịch vụ </t>
    </r>
    <r>
      <rPr>
        <sz val="12"/>
        <color indexed="8"/>
        <rFont val="Times New Roman"/>
        <family val="1"/>
      </rPr>
      <t>(đồng)</t>
    </r>
  </si>
  <si>
    <r>
      <rPr>
        <b/>
        <sz val="12"/>
        <color indexed="8"/>
        <rFont val="Times New Roman"/>
        <family val="1"/>
      </rPr>
      <t>Mức TNBQ/ 01 giờ làm việc</t>
    </r>
    <r>
      <rPr>
        <sz val="12"/>
        <color indexed="8"/>
        <rFont val="Times New Roman"/>
        <family val="1"/>
      </rPr>
      <t xml:space="preserve"> (đồng)</t>
    </r>
  </si>
  <si>
    <r>
      <t xml:space="preserve">Thời gian thực hiện </t>
    </r>
    <r>
      <rPr>
        <sz val="12"/>
        <color indexed="8"/>
        <rFont val="Times New Roman"/>
        <family val="1"/>
      </rPr>
      <t>(giờ)</t>
    </r>
  </si>
  <si>
    <t>Các hoạt động/ cách thức thực hiện cụ thể</t>
  </si>
  <si>
    <t>Các công việc 
khi thực hiện TTHC</t>
  </si>
  <si>
    <t>STT</t>
  </si>
  <si>
    <t>CHI PHÍ  THỰC HIỆN TTHC SAU ĐƠN GIẢN HÓA HOẶC DỰ KIẾN SỬA ĐỔI, BỔ SUNG</t>
  </si>
  <si>
    <t>II.</t>
  </si>
  <si>
    <t>I.</t>
  </si>
  <si>
    <t>CHI PHÍ TUÂN THỦ THỦ TỤC HÀNH CHÍNH</t>
  </si>
  <si>
    <t>BIỂU MẪU TÍNH CHI PHÍ TUÂN THỦ THỦ TỤC HÀNH CHÍNH (BIỂU MẪU 03/SCM-KSTT)</t>
  </si>
  <si>
    <t>1.1</t>
  </si>
  <si>
    <t>1.2</t>
  </si>
  <si>
    <t>CHI PHÍ THỰC HIỆN TTHC HIỆN TẠI HOẶC DỰ KIẾN KHI BAN HÀNH MỚI</t>
  </si>
  <si>
    <t>Phụ lục IV</t>
  </si>
  <si>
    <t>(Ban hành kèm theo Thông tư số 02 /2017/TT-VPCP ngày 31 tháng 10 năm 2017 của Bộ trưởng, Chủ nhiệm Văn phòng Chính phủ)</t>
  </si>
  <si>
    <t>UBND TỈNH BÌNH PHƯỚC
SỞ VĂN HÓA, THỂ THAO VÀ DU LỊCH</t>
  </si>
  <si>
    <t>Thời gian thao tác nộp hồ sơ</t>
  </si>
  <si>
    <t>Thời gian thao tác nhận kết quả</t>
  </si>
  <si>
    <t>Thời gian cơ quan có thẩm quyền tiếp nhận, xử lý hồ sơ và phúc đáp văn bản theo quy định.</t>
  </si>
  <si>
    <t>Thời gian cơ quan có thẩm quyền tiếp nhận, xử lý hồ sơ và phúc đáp văn bản theo quy định</t>
  </si>
  <si>
    <t>Thời gian giải quyết TTHC theo quy định: 15 ngày làm việc</t>
  </si>
  <si>
    <t>Thời gian giải quyết TTHC sau khi cắt giảm còn 10 ngày làm việc</t>
  </si>
  <si>
    <t xml:space="preserve">32. Thủ tục ra nước ngoài dự thi người đẹp, người mẫu. Mã số TTHC: 1.009403
</t>
  </si>
  <si>
    <t xml:space="preserve">Chuẩn bị các nội dung, thành phần hồ sơ theo quy định (+ Tờ khai về việc ra nước ngoài dự thi người đẹp, người mẫu (0,5 giờ); + Phiếu lý lịch tư pháp số 01 (80 giờ); + Bản scan hoặc bản chụp từ bản chính giấy mời dự thi kèm theo bản dịch tiếng Việt có chứng thực chữ ký người dịch(0,5 giờ).
</t>
  </si>
  <si>
    <t xml:space="preserve">Chuẩn bị các nội dung, thành phần hồ sơ theo quy định (+ Tờ khai về việc ra nước ngoài dự thi người đẹp, người mẫu (0,5 giờ); + Phiếu lý lịch tư pháp số 01 (80 giờ); + Bản scan hoặc bản chụp từ bản chính giấy mời dự thi kèm theo bản dịch tiếng Việt có chứng thực chữ ký người dịch (0,5 giờ).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</si>
</sst>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%"/>
    <numFmt numFmtId="166" formatCode="0.0;[Red]0.0"/>
  </numFmts>
  <fonts count="12" x14ac:knownFonts="1">
    <font>
      <sz val="11"/>
      <color theme="1"/>
      <name val="Calibri"/>
      <family val="2"/>
      <scheme val="minor"/>
    </font>
    <font>
      <sz val="10"/>
      <color indexed="8"/>
      <name val="Tahoma"/>
      <family val="2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9"/>
      <name val="Times New Roman"/>
      <family val="1"/>
    </font>
    <font>
      <sz val="12"/>
      <color indexed="1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4"/>
      <color indexed="8"/>
      <name val="Times New Roman"/>
      <family val="1"/>
    </font>
    <font>
      <b/>
      <sz val="14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 applyProtection="1">
      <alignment vertical="center"/>
      <protection locked="0"/>
    </xf>
    <xf numFmtId="3" fontId="1" fillId="0" borderId="0" xfId="0" applyNumberFormat="1" applyFont="1" applyFill="1" applyAlignment="1" applyProtection="1">
      <alignment vertical="center"/>
      <protection locked="0"/>
    </xf>
    <xf numFmtId="164" fontId="1" fillId="0" borderId="0" xfId="0" applyNumberFormat="1" applyFont="1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 applyProtection="1">
      <alignment vertical="center"/>
      <protection locked="0"/>
    </xf>
    <xf numFmtId="3" fontId="3" fillId="0" borderId="0" xfId="0" applyNumberFormat="1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/>
    <xf numFmtId="0" fontId="2" fillId="0" borderId="0" xfId="0" applyFont="1" applyFill="1" applyProtection="1">
      <protection locked="0"/>
    </xf>
    <xf numFmtId="0" fontId="3" fillId="0" borderId="0" xfId="0" applyFont="1" applyFill="1" applyProtection="1">
      <protection locked="0"/>
    </xf>
    <xf numFmtId="165" fontId="4" fillId="0" borderId="0" xfId="0" applyNumberFormat="1" applyFont="1" applyFill="1" applyProtection="1"/>
    <xf numFmtId="0" fontId="4" fillId="0" borderId="0" xfId="0" applyFont="1" applyFill="1" applyProtection="1"/>
    <xf numFmtId="3" fontId="4" fillId="0" borderId="0" xfId="0" applyNumberFormat="1" applyFont="1" applyFill="1" applyProtection="1"/>
    <xf numFmtId="0" fontId="5" fillId="0" borderId="0" xfId="0" applyFont="1" applyFill="1" applyProtection="1"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3" fontId="3" fillId="0" borderId="0" xfId="0" quotePrefix="1" applyNumberFormat="1" applyFont="1" applyFill="1" applyBorder="1" applyAlignment="1" applyProtection="1">
      <alignment horizontal="right" vertical="center" wrapText="1"/>
      <protection locked="0"/>
    </xf>
    <xf numFmtId="166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3" fontId="2" fillId="0" borderId="1" xfId="0" applyNumberFormat="1" applyFont="1" applyFill="1" applyBorder="1" applyAlignment="1" applyProtection="1">
      <alignment horizontal="right" vertical="center" wrapText="1"/>
    </xf>
    <xf numFmtId="3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3" fontId="2" fillId="0" borderId="1" xfId="0" applyNumberFormat="1" applyFont="1" applyFill="1" applyBorder="1" applyAlignment="1" applyProtection="1">
      <alignment vertical="center"/>
      <protection locked="0"/>
    </xf>
    <xf numFmtId="166" fontId="6" fillId="0" borderId="1" xfId="0" applyNumberFormat="1" applyFont="1" applyFill="1" applyBorder="1" applyAlignment="1" applyProtection="1">
      <alignment horizontal="right" vertical="center" wrapText="1"/>
      <protection locked="0" hidden="1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166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2" fillId="0" borderId="0" xfId="0" applyFont="1" applyFill="1" applyAlignment="1">
      <alignment vertical="center" wrapText="1"/>
    </xf>
    <xf numFmtId="0" fontId="9" fillId="0" borderId="0" xfId="0" applyFont="1" applyAlignment="1" applyProtection="1">
      <alignment vertical="top" wrapText="1"/>
      <protection locked="0"/>
    </xf>
    <xf numFmtId="0" fontId="3" fillId="0" borderId="0" xfId="0" applyFont="1" applyFill="1" applyAlignment="1" applyProtection="1">
      <alignment horizontal="center"/>
      <protection locked="0"/>
    </xf>
    <xf numFmtId="16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" fillId="0" borderId="1" xfId="0" applyNumberFormat="1" applyFont="1" applyFill="1" applyBorder="1" applyAlignment="1" applyProtection="1">
      <alignment horizontal="left" vertical="center" wrapText="1"/>
      <protection locked="0"/>
    </xf>
    <xf numFmtId="3" fontId="3" fillId="0" borderId="1" xfId="0" applyNumberFormat="1" applyFont="1" applyFill="1" applyBorder="1" applyAlignment="1" applyProtection="1">
      <alignment horizontal="right" vertical="center" wrapText="1"/>
      <protection locked="0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quotePrefix="1" applyFont="1" applyFill="1" applyBorder="1" applyAlignment="1" applyProtection="1">
      <alignment horizontal="center" vertical="center" wrapText="1"/>
      <protection locked="0"/>
    </xf>
    <xf numFmtId="0" fontId="2" fillId="0" borderId="1" xfId="0" quotePrefix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66" fontId="3" fillId="0" borderId="1" xfId="0" applyNumberFormat="1" applyFont="1" applyFill="1" applyBorder="1" applyAlignment="1" applyProtection="1">
      <alignment horizontal="right" vertical="center" wrapText="1"/>
      <protection locked="0"/>
    </xf>
    <xf numFmtId="3" fontId="3" fillId="0" borderId="1" xfId="0" quotePrefix="1" applyNumberFormat="1" applyFont="1" applyFill="1" applyBorder="1" applyAlignment="1" applyProtection="1">
      <alignment horizontal="right" vertical="center" wrapText="1"/>
      <protection locked="0"/>
    </xf>
    <xf numFmtId="3" fontId="3" fillId="0" borderId="0" xfId="0" applyNumberFormat="1" applyFont="1" applyFill="1" applyBorder="1" applyAlignment="1" applyProtection="1">
      <alignment horizontal="right" vertical="center" wrapText="1"/>
    </xf>
    <xf numFmtId="0" fontId="11" fillId="0" borderId="0" xfId="0" applyFont="1" applyFill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center"/>
      <protection locked="0"/>
    </xf>
    <xf numFmtId="0" fontId="8" fillId="0" borderId="0" xfId="0" applyFont="1" applyFill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 vertical="top" wrapText="1"/>
      <protection locked="0"/>
    </xf>
    <xf numFmtId="0" fontId="8" fillId="0" borderId="0" xfId="0" applyFont="1" applyAlignment="1" applyProtection="1">
      <alignment horizontal="center" vertical="top" wrapText="1"/>
      <protection locked="0"/>
    </xf>
    <xf numFmtId="0" fontId="10" fillId="0" borderId="0" xfId="0" applyFont="1" applyFill="1" applyAlignment="1" applyProtection="1">
      <alignment horizont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vi-VN" sz="14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vi-VN"/>
              <a:t>Chi phí tuân thủ TTHC hiện tại hoặc dự kiến ban hành mới và sau đơn giản hóa hoặc dự kiến sửa đổi, bổ sung</a:t>
            </a:r>
          </a:p>
        </c:rich>
      </c:tx>
      <c:layout>
        <c:manualLayout>
          <c:xMode val="edge"/>
          <c:yMode val="edge"/>
          <c:x val="0.14168643153182603"/>
          <c:y val="1.544577298208094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2885599936839171"/>
          <c:y val="0.16180371352785147"/>
          <c:w val="0.71019986760517739"/>
          <c:h val="0.62334217506631251"/>
        </c:manualLayout>
      </c:layout>
      <c:barChart>
        <c:barDir val="col"/>
        <c:grouping val="clustered"/>
        <c:varyColors val="0"/>
        <c:ser>
          <c:idx val="0"/>
          <c:order val="0"/>
          <c:tx>
            <c:v>Chi phí hiện tại</c:v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 w="25400"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0-4127-41BA-BB3B-5024F2D8972B}"/>
              </c:ext>
            </c:extLst>
          </c:dPt>
          <c:dLbls>
            <c:spPr>
              <a:noFill/>
              <a:ln w="25400">
                <a:solidFill>
                  <a:srgbClr val="FFFFFF"/>
                </a:solidFill>
                <a:prstDash val="solid"/>
              </a:ln>
            </c:spPr>
            <c:txPr>
              <a:bodyPr/>
              <a:lstStyle/>
              <a:p>
                <a:pPr>
                  <a:defRPr lang="vi-VN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P.GCS!$K$17</c:f>
              <c:numCache>
                <c:formatCode>#,##0</c:formatCode>
                <c:ptCount val="1"/>
                <c:pt idx="0">
                  <c:v>27775000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127-41BA-BB3B-5024F2D8972B}"/>
            </c:ext>
          </c:extLst>
        </c:ser>
        <c:ser>
          <c:idx val="1"/>
          <c:order val="1"/>
          <c:tx>
            <c:v>Chi phí sau ĐGH</c:v>
          </c:tx>
          <c:spPr>
            <a:solidFill>
              <a:schemeClr val="tx2">
                <a:lumMod val="40000"/>
                <a:lumOff val="6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 w="25400"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4127-41BA-BB3B-5024F2D8972B}"/>
              </c:ext>
            </c:extLst>
          </c:dPt>
          <c:dLbls>
            <c:dLbl>
              <c:idx val="0"/>
              <c:layout>
                <c:manualLayout>
                  <c:x val="1.4069934665649052E-3"/>
                  <c:y val="-2.48731189397784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4127-41BA-BB3B-5024F2D8972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vi-VN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P.GCS!$K$26</c:f>
              <c:numCache>
                <c:formatCode>#,##0</c:formatCode>
                <c:ptCount val="1"/>
                <c:pt idx="0">
                  <c:v>22275000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4127-41BA-BB3B-5024F2D897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1851904"/>
        <c:axId val="191857792"/>
      </c:barChart>
      <c:catAx>
        <c:axId val="191851904"/>
        <c:scaling>
          <c:orientation val="minMax"/>
        </c:scaling>
        <c:delete val="1"/>
        <c:axPos val="b"/>
        <c:majorTickMark val="out"/>
        <c:minorTickMark val="none"/>
        <c:tickLblPos val="none"/>
        <c:crossAx val="191857792"/>
        <c:crosses val="autoZero"/>
        <c:auto val="1"/>
        <c:lblAlgn val="ctr"/>
        <c:lblOffset val="100"/>
        <c:noMultiLvlLbl val="0"/>
      </c:catAx>
      <c:valAx>
        <c:axId val="191857792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vi-VN"/>
            </a:pPr>
            <a:endParaRPr lang="en-US"/>
          </a:p>
        </c:txPr>
        <c:crossAx val="1918519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721795244869387"/>
          <c:y val="0.78463772805593957"/>
          <c:w val="0.70438045609262345"/>
          <c:h val="7.901260490586882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lang="vi-VN"/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Times New Roman" pitchFamily="18" charset="0"/>
          <a:ea typeface="Arial"/>
          <a:cs typeface="Times New Roman" pitchFamily="18" charset="0"/>
        </a:defRPr>
      </a:pPr>
      <a:endParaRPr lang="en-US"/>
    </a:p>
  </c:txPr>
  <c:printSettings>
    <c:headerFooter alignWithMargins="0"/>
    <c:pageMargins b="1" l="0.75000000000000266" r="0.75000000000000266" t="1" header="0.5" footer="0.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vi-VN"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vi-VN" sz="1400" b="1" i="0" strike="noStrike">
                <a:solidFill>
                  <a:srgbClr val="000000"/>
                </a:solidFill>
                <a:latin typeface="Times New Roman"/>
                <a:cs typeface="Times New Roman"/>
              </a:rPr>
              <a:t>Chi phí tuân thủ TTHC còn lại (màu </a:t>
            </a:r>
            <a:r>
              <a:rPr lang="vi-VN" sz="1400" b="1" i="0" strike="noStrike">
                <a:solidFill>
                  <a:srgbClr val="000000"/>
                </a:solidFill>
                <a:latin typeface="Cambria"/>
              </a:rPr>
              <a:t>đỏ</a:t>
            </a:r>
            <a:r>
              <a:rPr lang="vi-VN" sz="1400" b="1" i="0" strike="noStrike">
                <a:solidFill>
                  <a:srgbClr val="000000"/>
                </a:solidFill>
                <a:latin typeface="Times New Roman"/>
                <a:cs typeface="Times New Roman"/>
              </a:rPr>
              <a:t>) và Chi phí tuân thủ TTHC cắt giảm được (màu xanh) sau đơn giản hóa</a:t>
            </a:r>
            <a:r>
              <a:rPr lang="vi-VN" sz="1400" b="1" i="0" strike="noStrike">
                <a:solidFill>
                  <a:srgbClr val="000000"/>
                </a:solidFill>
                <a:latin typeface="Cambria"/>
              </a:rPr>
              <a:t> hoặc dự kiến sửa đổi, bổ sung</a:t>
            </a:r>
          </a:p>
        </c:rich>
      </c:tx>
      <c:layout>
        <c:manualLayout>
          <c:xMode val="edge"/>
          <c:yMode val="edge"/>
          <c:x val="0.12581629851013224"/>
          <c:y val="6.0525875125824316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0900280019531395"/>
          <c:y val="0.30466056458810981"/>
          <c:w val="0.37591285535571728"/>
          <c:h val="0.4408617581686764"/>
        </c:manualLayout>
      </c:layout>
      <c:pie3DChart>
        <c:varyColors val="1"/>
        <c:ser>
          <c:idx val="0"/>
          <c:order val="0"/>
          <c:tx>
            <c:strRef>
              <c:f>P.GCS!$L$60:$L$61</c:f>
              <c:strCache>
                <c:ptCount val="1"/>
                <c:pt idx="0">
                  <c:v>19.8% 80.2%</c:v>
                </c:pt>
              </c:strCache>
            </c:strRef>
          </c:tx>
          <c:spPr>
            <a:solidFill>
              <a:srgbClr val="C00000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 w="25400"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0-CB2A-41E4-9592-9579DF986B82}"/>
              </c:ext>
            </c:extLst>
          </c:dPt>
          <c:dLbls>
            <c:numFmt formatCode="0.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vi-VN" sz="1050" b="0" i="1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val>
            <c:numRef>
              <c:f>P.GCS!$L$60:$L$61</c:f>
              <c:numCache>
                <c:formatCode>0.0%</c:formatCode>
                <c:ptCount val="2"/>
                <c:pt idx="0">
                  <c:v>0.19801980198019803</c:v>
                </c:pt>
                <c:pt idx="1">
                  <c:v>0.80198019801980203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B2A-41E4-9592-9579DF986B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266" r="0.75000000000000266" t="1" header="0.5" footer="0.5"/>
    <c:pageSetup paperSize="9"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27</xdr:row>
      <xdr:rowOff>276225</xdr:rowOff>
    </xdr:from>
    <xdr:to>
      <xdr:col>10</xdr:col>
      <xdr:colOff>285750</xdr:colOff>
      <xdr:row>47</xdr:row>
      <xdr:rowOff>158750</xdr:rowOff>
    </xdr:to>
    <xdr:graphicFrame macro="">
      <xdr:nvGraphicFramePr>
        <xdr:cNvPr id="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47</xdr:row>
      <xdr:rowOff>114300</xdr:rowOff>
    </xdr:from>
    <xdr:to>
      <xdr:col>10</xdr:col>
      <xdr:colOff>285750</xdr:colOff>
      <xdr:row>60</xdr:row>
      <xdr:rowOff>171450</xdr:rowOff>
    </xdr:to>
    <xdr:graphicFrame macro="">
      <xdr:nvGraphicFramePr>
        <xdr:cNvPr id="3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114300</xdr:colOff>
      <xdr:row>3</xdr:row>
      <xdr:rowOff>19050</xdr:rowOff>
    </xdr:from>
    <xdr:to>
      <xdr:col>6</xdr:col>
      <xdr:colOff>190500</xdr:colOff>
      <xdr:row>3</xdr:row>
      <xdr:rowOff>19050</xdr:rowOff>
    </xdr:to>
    <xdr:cxnSp macro="">
      <xdr:nvCxnSpPr>
        <xdr:cNvPr id="4" name="AutoShape 26"/>
        <xdr:cNvCxnSpPr>
          <a:cxnSpLocks noChangeShapeType="1"/>
        </xdr:cNvCxnSpPr>
      </xdr:nvCxnSpPr>
      <xdr:spPr bwMode="auto">
        <a:xfrm>
          <a:off x="1943100" y="590550"/>
          <a:ext cx="190500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1541500</xdr:colOff>
      <xdr:row>5</xdr:row>
      <xdr:rowOff>268942</xdr:rowOff>
    </xdr:from>
    <xdr:to>
      <xdr:col>2</xdr:col>
      <xdr:colOff>885265</xdr:colOff>
      <xdr:row>5</xdr:row>
      <xdr:rowOff>270746</xdr:rowOff>
    </xdr:to>
    <xdr:cxnSp macro="">
      <xdr:nvCxnSpPr>
        <xdr:cNvPr id="5" name="AutoShape 144"/>
        <xdr:cNvCxnSpPr>
          <a:cxnSpLocks noChangeShapeType="1"/>
        </xdr:cNvCxnSpPr>
      </xdr:nvCxnSpPr>
      <xdr:spPr bwMode="auto">
        <a:xfrm flipV="1">
          <a:off x="2068176" y="1367118"/>
          <a:ext cx="1170324" cy="1804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tabSelected="1" topLeftCell="A31" zoomScale="85" zoomScaleNormal="85" zoomScaleSheetLayoutView="87" workbookViewId="0">
      <selection activeCell="G68" sqref="G68"/>
    </sheetView>
  </sheetViews>
  <sheetFormatPr defaultColWidth="9.140625" defaultRowHeight="20.100000000000001" customHeight="1" x14ac:dyDescent="0.25"/>
  <cols>
    <col min="1" max="1" width="6" style="5" customWidth="1"/>
    <col min="2" max="2" width="16.28515625" style="2" customWidth="1"/>
    <col min="3" max="3" width="23.7109375" style="2" customWidth="1"/>
    <col min="4" max="4" width="7.42578125" style="4" customWidth="1"/>
    <col min="5" max="5" width="8.140625" style="3" customWidth="1"/>
    <col min="6" max="6" width="11.28515625" style="2" customWidth="1"/>
    <col min="7" max="7" width="9" style="2" customWidth="1"/>
    <col min="8" max="8" width="7.42578125" style="2" customWidth="1"/>
    <col min="9" max="9" width="8" style="2" customWidth="1"/>
    <col min="10" max="10" width="11.28515625" style="2" customWidth="1"/>
    <col min="11" max="11" width="14" style="2" customWidth="1"/>
    <col min="12" max="12" width="22.7109375" style="2" customWidth="1"/>
    <col min="13" max="16384" width="9.140625" style="1"/>
  </cols>
  <sheetData>
    <row r="1" spans="1:12" ht="20.100000000000001" customHeight="1" x14ac:dyDescent="0.3">
      <c r="B1" s="50" t="s">
        <v>26</v>
      </c>
      <c r="C1" s="50"/>
      <c r="D1" s="50"/>
      <c r="E1" s="50"/>
      <c r="F1" s="50"/>
      <c r="G1" s="50"/>
      <c r="H1" s="50"/>
      <c r="I1" s="50"/>
      <c r="J1" s="50"/>
      <c r="K1" s="50"/>
    </row>
    <row r="2" spans="1:12" ht="20.100000000000001" customHeight="1" x14ac:dyDescent="0.25">
      <c r="B2" s="51" t="s">
        <v>22</v>
      </c>
      <c r="C2" s="51"/>
      <c r="D2" s="51"/>
      <c r="E2" s="51"/>
      <c r="F2" s="51"/>
      <c r="G2" s="51"/>
      <c r="H2" s="51"/>
      <c r="I2" s="51"/>
      <c r="J2" s="51"/>
      <c r="K2" s="51"/>
    </row>
    <row r="3" spans="1:12" ht="20.100000000000001" customHeight="1" x14ac:dyDescent="0.3">
      <c r="A3" s="54" t="s">
        <v>27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</row>
    <row r="4" spans="1:12" ht="13.5" customHeight="1" x14ac:dyDescent="0.25">
      <c r="B4" s="34"/>
    </row>
    <row r="5" spans="1:12" ht="15" customHeight="1" x14ac:dyDescent="0.25">
      <c r="A5" s="53" t="s">
        <v>28</v>
      </c>
      <c r="B5" s="53"/>
      <c r="C5" s="53"/>
      <c r="D5" s="53"/>
      <c r="E5" s="53"/>
      <c r="I5" s="52"/>
      <c r="J5" s="52"/>
      <c r="K5" s="52"/>
      <c r="L5" s="33"/>
    </row>
    <row r="6" spans="1:12" ht="28.5" customHeight="1" x14ac:dyDescent="0.25">
      <c r="A6" s="53"/>
      <c r="B6" s="53"/>
      <c r="C6" s="53"/>
      <c r="D6" s="53"/>
      <c r="E6" s="53"/>
      <c r="I6" s="52"/>
      <c r="J6" s="52"/>
      <c r="K6" s="52"/>
      <c r="L6" s="33"/>
    </row>
    <row r="7" spans="1:12" ht="16.5" customHeight="1" x14ac:dyDescent="0.25">
      <c r="B7" s="51" t="s">
        <v>21</v>
      </c>
      <c r="C7" s="51"/>
      <c r="D7" s="51"/>
      <c r="E7" s="51"/>
      <c r="F7" s="51"/>
      <c r="G7" s="51"/>
      <c r="H7" s="51"/>
      <c r="I7" s="51"/>
      <c r="J7" s="51"/>
      <c r="K7" s="51"/>
    </row>
    <row r="8" spans="1:12" s="32" customFormat="1" ht="45" customHeight="1" x14ac:dyDescent="0.25">
      <c r="A8" s="49" t="s">
        <v>35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</row>
    <row r="9" spans="1:12" s="6" customFormat="1" ht="20.100000000000001" customHeight="1" x14ac:dyDescent="0.25">
      <c r="A9" s="18" t="s">
        <v>20</v>
      </c>
      <c r="B9" s="55" t="s">
        <v>25</v>
      </c>
      <c r="C9" s="55"/>
      <c r="D9" s="55"/>
      <c r="E9" s="55"/>
      <c r="F9" s="55"/>
      <c r="G9" s="55"/>
      <c r="H9" s="55"/>
      <c r="I9" s="55"/>
      <c r="J9" s="55"/>
      <c r="K9" s="55"/>
      <c r="L9" s="7"/>
    </row>
    <row r="10" spans="1:12" s="6" customFormat="1" ht="12" customHeight="1" x14ac:dyDescent="0.25">
      <c r="A10" s="18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7"/>
    </row>
    <row r="11" spans="1:12" s="6" customFormat="1" ht="110.25" x14ac:dyDescent="0.25">
      <c r="A11" s="40" t="s">
        <v>17</v>
      </c>
      <c r="B11" s="40" t="s">
        <v>16</v>
      </c>
      <c r="C11" s="40" t="s">
        <v>15</v>
      </c>
      <c r="D11" s="35" t="s">
        <v>14</v>
      </c>
      <c r="E11" s="41" t="s">
        <v>13</v>
      </c>
      <c r="F11" s="42" t="s">
        <v>12</v>
      </c>
      <c r="G11" s="35" t="s">
        <v>11</v>
      </c>
      <c r="H11" s="35" t="s">
        <v>10</v>
      </c>
      <c r="I11" s="35" t="s">
        <v>9</v>
      </c>
      <c r="J11" s="38" t="s">
        <v>8</v>
      </c>
      <c r="K11" s="38" t="s">
        <v>7</v>
      </c>
      <c r="L11" s="35" t="s">
        <v>6</v>
      </c>
    </row>
    <row r="12" spans="1:12" s="6" customFormat="1" ht="15.75" x14ac:dyDescent="0.25">
      <c r="A12" s="43">
        <v>1</v>
      </c>
      <c r="B12" s="29" t="s">
        <v>5</v>
      </c>
      <c r="C12" s="28"/>
      <c r="D12" s="30"/>
      <c r="E12" s="26"/>
      <c r="F12" s="25"/>
      <c r="G12" s="25"/>
      <c r="H12" s="25"/>
      <c r="I12" s="25"/>
      <c r="J12" s="24"/>
      <c r="K12" s="24"/>
      <c r="L12" s="41"/>
    </row>
    <row r="13" spans="1:12" s="6" customFormat="1" ht="222.75" customHeight="1" x14ac:dyDescent="0.25">
      <c r="A13" s="44" t="s">
        <v>23</v>
      </c>
      <c r="B13" s="28"/>
      <c r="C13" s="28" t="s">
        <v>36</v>
      </c>
      <c r="D13" s="30">
        <v>81</v>
      </c>
      <c r="E13" s="26">
        <v>27500</v>
      </c>
      <c r="F13" s="25"/>
      <c r="G13" s="25"/>
      <c r="H13" s="25">
        <v>1</v>
      </c>
      <c r="I13" s="25">
        <v>5</v>
      </c>
      <c r="J13" s="24">
        <f>G13+F13+(D13*E13)</f>
        <v>2227500</v>
      </c>
      <c r="K13" s="24">
        <f>J13*I13*H13</f>
        <v>11137500</v>
      </c>
      <c r="L13" s="41"/>
    </row>
    <row r="14" spans="1:12" s="6" customFormat="1" ht="94.5" customHeight="1" x14ac:dyDescent="0.25">
      <c r="A14" s="44" t="s">
        <v>24</v>
      </c>
      <c r="B14" s="28"/>
      <c r="C14" s="28" t="s">
        <v>32</v>
      </c>
      <c r="D14" s="30">
        <v>120</v>
      </c>
      <c r="E14" s="26">
        <v>27500</v>
      </c>
      <c r="F14" s="25"/>
      <c r="G14" s="25"/>
      <c r="H14" s="25">
        <v>1</v>
      </c>
      <c r="I14" s="25">
        <v>5</v>
      </c>
      <c r="J14" s="24">
        <f>D14*E14</f>
        <v>3300000</v>
      </c>
      <c r="K14" s="24">
        <f>H14*I14*J14</f>
        <v>16500000</v>
      </c>
      <c r="L14" s="41" t="s">
        <v>33</v>
      </c>
    </row>
    <row r="15" spans="1:12" s="6" customFormat="1" ht="31.5" x14ac:dyDescent="0.25">
      <c r="A15" s="43">
        <v>2</v>
      </c>
      <c r="B15" s="29" t="s">
        <v>4</v>
      </c>
      <c r="C15" s="28" t="s">
        <v>29</v>
      </c>
      <c r="D15" s="27">
        <v>0.5</v>
      </c>
      <c r="E15" s="26">
        <v>27500</v>
      </c>
      <c r="F15" s="25"/>
      <c r="G15" s="25"/>
      <c r="H15" s="25">
        <v>1</v>
      </c>
      <c r="I15" s="25">
        <v>5</v>
      </c>
      <c r="J15" s="24">
        <f>D15*E15</f>
        <v>13750</v>
      </c>
      <c r="K15" s="24">
        <f>H15*I15*J15</f>
        <v>68750</v>
      </c>
      <c r="L15" s="36"/>
    </row>
    <row r="16" spans="1:12" s="6" customFormat="1" ht="31.5" x14ac:dyDescent="0.25">
      <c r="A16" s="43">
        <v>3</v>
      </c>
      <c r="B16" s="29" t="s">
        <v>3</v>
      </c>
      <c r="C16" s="28" t="s">
        <v>30</v>
      </c>
      <c r="D16" s="27">
        <v>0.5</v>
      </c>
      <c r="E16" s="26">
        <v>27500</v>
      </c>
      <c r="F16" s="25"/>
      <c r="G16" s="25"/>
      <c r="H16" s="25">
        <v>1</v>
      </c>
      <c r="I16" s="25">
        <v>5</v>
      </c>
      <c r="J16" s="24">
        <f t="shared" ref="J16" si="0">G16+F16+(D16*E16)</f>
        <v>13750</v>
      </c>
      <c r="K16" s="24">
        <f t="shared" ref="K16" si="1">J16*I16*H16</f>
        <v>68750</v>
      </c>
      <c r="L16" s="36"/>
    </row>
    <row r="17" spans="1:12" s="6" customFormat="1" ht="15.75" x14ac:dyDescent="0.25">
      <c r="A17" s="45"/>
      <c r="B17" s="56" t="s">
        <v>2</v>
      </c>
      <c r="C17" s="56"/>
      <c r="D17" s="46"/>
      <c r="E17" s="37"/>
      <c r="F17" s="37">
        <f>SUM(F12:F16)</f>
        <v>0</v>
      </c>
      <c r="G17" s="37">
        <f>SUM(G12:G15)</f>
        <v>0</v>
      </c>
      <c r="H17" s="47"/>
      <c r="I17" s="37"/>
      <c r="J17" s="39">
        <f>SUM(J12:J16)</f>
        <v>5555000</v>
      </c>
      <c r="K17" s="39">
        <f>SUM(K12:K16)</f>
        <v>27775000</v>
      </c>
      <c r="L17" s="37"/>
    </row>
    <row r="18" spans="1:12" s="6" customFormat="1" ht="36" customHeight="1" x14ac:dyDescent="0.25">
      <c r="A18" s="23"/>
      <c r="B18" s="22"/>
      <c r="C18" s="22"/>
      <c r="D18" s="21"/>
      <c r="E18" s="19"/>
      <c r="F18" s="19"/>
      <c r="G18" s="19"/>
      <c r="H18" s="20"/>
      <c r="I18" s="19"/>
      <c r="J18" s="19"/>
      <c r="K18" s="19"/>
      <c r="L18" s="19"/>
    </row>
    <row r="19" spans="1:12" s="6" customFormat="1" ht="15.75" x14ac:dyDescent="0.25">
      <c r="A19" s="18" t="s">
        <v>19</v>
      </c>
      <c r="B19" s="55" t="s">
        <v>18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</row>
    <row r="20" spans="1:12" s="6" customFormat="1" ht="110.25" x14ac:dyDescent="0.25">
      <c r="A20" s="40" t="s">
        <v>17</v>
      </c>
      <c r="B20" s="40" t="s">
        <v>16</v>
      </c>
      <c r="C20" s="40" t="s">
        <v>15</v>
      </c>
      <c r="D20" s="35" t="s">
        <v>14</v>
      </c>
      <c r="E20" s="41" t="s">
        <v>13</v>
      </c>
      <c r="F20" s="42" t="s">
        <v>12</v>
      </c>
      <c r="G20" s="35" t="s">
        <v>11</v>
      </c>
      <c r="H20" s="35" t="s">
        <v>10</v>
      </c>
      <c r="I20" s="35" t="s">
        <v>9</v>
      </c>
      <c r="J20" s="35" t="s">
        <v>8</v>
      </c>
      <c r="K20" s="35" t="s">
        <v>7</v>
      </c>
      <c r="L20" s="35" t="s">
        <v>6</v>
      </c>
    </row>
    <row r="21" spans="1:12" s="6" customFormat="1" ht="20.100000000000001" customHeight="1" x14ac:dyDescent="0.25">
      <c r="A21" s="43">
        <v>1</v>
      </c>
      <c r="B21" s="29" t="s">
        <v>5</v>
      </c>
      <c r="C21" s="28"/>
      <c r="D21" s="30"/>
      <c r="E21" s="26"/>
      <c r="F21" s="25"/>
      <c r="G21" s="25"/>
      <c r="H21" s="25"/>
      <c r="I21" s="25"/>
      <c r="J21" s="25"/>
      <c r="K21" s="25"/>
      <c r="L21" s="36"/>
    </row>
    <row r="22" spans="1:12" s="6" customFormat="1" ht="212.25" customHeight="1" x14ac:dyDescent="0.25">
      <c r="A22" s="44" t="s">
        <v>23</v>
      </c>
      <c r="B22" s="28"/>
      <c r="C22" s="28" t="s">
        <v>37</v>
      </c>
      <c r="D22" s="30">
        <v>81</v>
      </c>
      <c r="E22" s="26">
        <v>27500</v>
      </c>
      <c r="F22" s="25"/>
      <c r="G22" s="25"/>
      <c r="H22" s="25">
        <v>1</v>
      </c>
      <c r="I22" s="25">
        <v>5</v>
      </c>
      <c r="J22" s="24">
        <f>G22+F22+(D22*E22)</f>
        <v>2227500</v>
      </c>
      <c r="K22" s="24">
        <f t="shared" ref="K22:K25" si="2">J22*I22*H22</f>
        <v>11137500</v>
      </c>
      <c r="L22" s="41"/>
    </row>
    <row r="23" spans="1:12" s="6" customFormat="1" ht="98.25" customHeight="1" x14ac:dyDescent="0.25">
      <c r="A23" s="44" t="s">
        <v>24</v>
      </c>
      <c r="B23" s="28"/>
      <c r="C23" s="28" t="s">
        <v>31</v>
      </c>
      <c r="D23" s="30">
        <v>80</v>
      </c>
      <c r="E23" s="26">
        <v>27500</v>
      </c>
      <c r="F23" s="25"/>
      <c r="G23" s="25"/>
      <c r="H23" s="25">
        <v>1</v>
      </c>
      <c r="I23" s="25">
        <v>5</v>
      </c>
      <c r="J23" s="24">
        <f>G23+F23+(D23*E23)</f>
        <v>2200000</v>
      </c>
      <c r="K23" s="24">
        <f t="shared" si="2"/>
        <v>11000000</v>
      </c>
      <c r="L23" s="41" t="s">
        <v>34</v>
      </c>
    </row>
    <row r="24" spans="1:12" s="6" customFormat="1" ht="31.5" x14ac:dyDescent="0.25">
      <c r="A24" s="43">
        <v>2</v>
      </c>
      <c r="B24" s="29" t="s">
        <v>4</v>
      </c>
      <c r="C24" s="28" t="s">
        <v>29</v>
      </c>
      <c r="D24" s="27">
        <v>0.5</v>
      </c>
      <c r="E24" s="26">
        <v>27500</v>
      </c>
      <c r="F24" s="25"/>
      <c r="G24" s="25"/>
      <c r="H24" s="25">
        <v>1</v>
      </c>
      <c r="I24" s="25">
        <v>5</v>
      </c>
      <c r="J24" s="24">
        <f t="shared" ref="J24:J25" si="3">G24+F24+(D24*E24)</f>
        <v>13750</v>
      </c>
      <c r="K24" s="24">
        <f t="shared" si="2"/>
        <v>68750</v>
      </c>
      <c r="L24" s="36"/>
    </row>
    <row r="25" spans="1:12" s="6" customFormat="1" ht="31.5" x14ac:dyDescent="0.25">
      <c r="A25" s="43">
        <v>3</v>
      </c>
      <c r="B25" s="29" t="s">
        <v>3</v>
      </c>
      <c r="C25" s="28" t="s">
        <v>30</v>
      </c>
      <c r="D25" s="27">
        <v>0.5</v>
      </c>
      <c r="E25" s="26">
        <v>27500</v>
      </c>
      <c r="F25" s="25"/>
      <c r="G25" s="25"/>
      <c r="H25" s="25">
        <v>1</v>
      </c>
      <c r="I25" s="25">
        <v>5</v>
      </c>
      <c r="J25" s="24">
        <f t="shared" si="3"/>
        <v>13750</v>
      </c>
      <c r="K25" s="24">
        <f t="shared" si="2"/>
        <v>68750</v>
      </c>
      <c r="L25" s="36"/>
    </row>
    <row r="26" spans="1:12" s="6" customFormat="1" ht="33" customHeight="1" x14ac:dyDescent="0.25">
      <c r="A26" s="45"/>
      <c r="B26" s="56" t="s">
        <v>2</v>
      </c>
      <c r="C26" s="56"/>
      <c r="D26" s="46"/>
      <c r="E26" s="37"/>
      <c r="F26" s="37">
        <f>SUM(F21:F25)</f>
        <v>0</v>
      </c>
      <c r="G26" s="37">
        <f>SUM(G21:G25)</f>
        <v>0</v>
      </c>
      <c r="H26" s="47"/>
      <c r="I26" s="37"/>
      <c r="J26" s="39">
        <f>SUM(J21:J25)</f>
        <v>4455000</v>
      </c>
      <c r="K26" s="39">
        <f>SUM(K21:K25)</f>
        <v>22275000</v>
      </c>
      <c r="L26" s="37"/>
    </row>
    <row r="27" spans="1:12" s="6" customFormat="1" ht="202.5" customHeight="1" x14ac:dyDescent="0.25">
      <c r="A27" s="23"/>
      <c r="B27" s="22"/>
      <c r="C27" s="22"/>
      <c r="D27" s="21"/>
      <c r="E27" s="19"/>
      <c r="F27" s="19"/>
      <c r="G27" s="19"/>
      <c r="H27" s="20"/>
      <c r="I27" s="19"/>
      <c r="J27" s="48"/>
      <c r="K27" s="48"/>
      <c r="L27" s="19"/>
    </row>
    <row r="28" spans="1:12" s="6" customFormat="1" ht="29.25" customHeight="1" x14ac:dyDescent="0.25">
      <c r="A28" s="18" t="s">
        <v>1</v>
      </c>
      <c r="B28" s="55" t="s">
        <v>0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</row>
    <row r="29" spans="1:12" s="11" customFormat="1" ht="15.75" x14ac:dyDescent="0.25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</row>
    <row r="30" spans="1:12" s="11" customFormat="1" ht="15.75" x14ac:dyDescent="0.25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  <row r="31" spans="1:12" s="11" customFormat="1" ht="15.75" x14ac:dyDescent="0.25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</row>
    <row r="32" spans="1:12" s="11" customFormat="1" ht="15.75" x14ac:dyDescent="0.25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</row>
    <row r="33" spans="1:12" s="11" customFormat="1" ht="15.75" x14ac:dyDescent="0.25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</row>
    <row r="34" spans="1:12" s="11" customFormat="1" ht="15.75" x14ac:dyDescent="0.25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</row>
    <row r="35" spans="1:12" s="11" customFormat="1" ht="15.75" x14ac:dyDescent="0.25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</row>
    <row r="36" spans="1:12" s="11" customFormat="1" ht="15.75" x14ac:dyDescent="0.25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</row>
    <row r="37" spans="1:12" s="11" customFormat="1" ht="15.75" x14ac:dyDescent="0.25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</row>
    <row r="38" spans="1:12" s="11" customFormat="1" ht="15.75" x14ac:dyDescent="0.25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</row>
    <row r="39" spans="1:12" s="11" customFormat="1" ht="15.75" x14ac:dyDescent="0.25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</row>
    <row r="40" spans="1:12" s="11" customFormat="1" ht="15.75" x14ac:dyDescent="0.25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</row>
    <row r="41" spans="1:12" s="11" customFormat="1" ht="15.75" x14ac:dyDescent="0.25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</row>
    <row r="42" spans="1:12" s="11" customFormat="1" ht="15.75" x14ac:dyDescent="0.25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</row>
    <row r="43" spans="1:12" s="11" customFormat="1" ht="15.75" x14ac:dyDescent="0.25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spans="1:12" s="11" customFormat="1" ht="15.75" x14ac:dyDescent="0.25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spans="1:12" s="11" customFormat="1" ht="15.75" x14ac:dyDescent="0.25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spans="1:12" s="11" customFormat="1" ht="15.75" x14ac:dyDescent="0.25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</row>
    <row r="47" spans="1:12" s="11" customFormat="1" ht="15.75" x14ac:dyDescent="0.25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</row>
    <row r="48" spans="1:12" s="11" customFormat="1" ht="15.75" x14ac:dyDescent="0.25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7"/>
      <c r="L48" s="17"/>
    </row>
    <row r="49" spans="1:12" s="11" customFormat="1" ht="15.75" x14ac:dyDescent="0.25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7"/>
      <c r="L49" s="17"/>
    </row>
    <row r="50" spans="1:12" s="11" customFormat="1" ht="15.75" x14ac:dyDescent="0.25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7"/>
      <c r="L50" s="17"/>
    </row>
    <row r="51" spans="1:12" s="11" customFormat="1" ht="15.75" x14ac:dyDescent="0.25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7"/>
      <c r="L51" s="17"/>
    </row>
    <row r="52" spans="1:12" s="11" customFormat="1" ht="15.75" x14ac:dyDescent="0.25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7"/>
      <c r="L52" s="17"/>
    </row>
    <row r="53" spans="1:12" s="11" customFormat="1" ht="15.75" x14ac:dyDescent="0.25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7"/>
      <c r="L53" s="17"/>
    </row>
    <row r="54" spans="1:12" s="11" customFormat="1" ht="15.75" x14ac:dyDescent="0.25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7"/>
      <c r="L54" s="17"/>
    </row>
    <row r="55" spans="1:12" s="11" customFormat="1" ht="15.75" x14ac:dyDescent="0.25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7"/>
      <c r="L55" s="17"/>
    </row>
    <row r="56" spans="1:12" s="11" customFormat="1" ht="15.75" x14ac:dyDescent="0.25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7"/>
      <c r="L56" s="17"/>
    </row>
    <row r="57" spans="1:12" s="11" customFormat="1" ht="15.75" x14ac:dyDescent="0.25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5"/>
      <c r="L57" s="15"/>
    </row>
    <row r="58" spans="1:12" s="11" customFormat="1" ht="15.75" x14ac:dyDescent="0.25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6">
        <f>$K$17</f>
        <v>27775000</v>
      </c>
      <c r="L58" s="15"/>
    </row>
    <row r="59" spans="1:12" s="11" customFormat="1" ht="15.75" x14ac:dyDescent="0.25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6">
        <f>$K$26</f>
        <v>22275000</v>
      </c>
      <c r="L59" s="14"/>
    </row>
    <row r="60" spans="1:12" s="11" customFormat="1" ht="15.75" x14ac:dyDescent="0.25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6">
        <f>K58-K59</f>
        <v>5500000</v>
      </c>
      <c r="L60" s="14">
        <f>K60/K58*100%</f>
        <v>0.19801980198019803</v>
      </c>
    </row>
    <row r="61" spans="1:12" s="11" customFormat="1" ht="15.75" x14ac:dyDescent="0.25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5"/>
      <c r="L61" s="14">
        <f>K59/K58*100%</f>
        <v>0.80198019801980203</v>
      </c>
    </row>
    <row r="62" spans="1:12" s="11" customFormat="1" ht="15.75" x14ac:dyDescent="0.25">
      <c r="A62" s="12"/>
      <c r="B62" s="13"/>
      <c r="C62" s="12"/>
      <c r="D62" s="12"/>
      <c r="E62" s="12"/>
      <c r="F62" s="12"/>
      <c r="G62" s="12"/>
      <c r="H62" s="12"/>
      <c r="I62" s="12"/>
      <c r="J62" s="12"/>
      <c r="K62" s="12"/>
      <c r="L62" s="12"/>
    </row>
    <row r="63" spans="1:12" s="6" customFormat="1" ht="20.100000000000001" customHeight="1" x14ac:dyDescent="0.25">
      <c r="A63" s="10"/>
      <c r="B63" s="9"/>
      <c r="C63" s="8"/>
      <c r="D63" s="8"/>
      <c r="E63" s="8"/>
      <c r="F63" s="8"/>
      <c r="G63" s="7"/>
      <c r="H63" s="7"/>
      <c r="I63" s="7"/>
      <c r="J63" s="7"/>
      <c r="K63" s="7"/>
      <c r="L63" s="7"/>
    </row>
  </sheetData>
  <sheetProtection selectLockedCells="1" selectUnlockedCells="1"/>
  <mergeCells count="12">
    <mergeCell ref="B28:L28"/>
    <mergeCell ref="B9:K9"/>
    <mergeCell ref="B17:C17"/>
    <mergeCell ref="B26:C26"/>
    <mergeCell ref="B19:L19"/>
    <mergeCell ref="A8:L8"/>
    <mergeCell ref="B1:K1"/>
    <mergeCell ref="B2:K2"/>
    <mergeCell ref="B7:K7"/>
    <mergeCell ref="I5:K6"/>
    <mergeCell ref="A5:E6"/>
    <mergeCell ref="A3:L3"/>
  </mergeCells>
  <printOptions horizontalCentered="1" verticalCentered="1"/>
  <pageMargins left="0.27" right="0.25" top="0.18" bottom="0" header="0.25" footer="0"/>
  <pageSetup paperSize="9" scale="90" orientation="landscape" r:id="rId1"/>
  <headerFooter>
    <oddFooter xml:space="preserve">&amp;R&amp;".VnTime,Regular"&amp;14&amp;P     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P.GCS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vothuyvuongthao</dc:creator>
  <cp:lastModifiedBy>WELCOME</cp:lastModifiedBy>
  <cp:lastPrinted>2021-09-24T01:42:44Z</cp:lastPrinted>
  <dcterms:created xsi:type="dcterms:W3CDTF">2016-12-01T01:46:46Z</dcterms:created>
  <dcterms:modified xsi:type="dcterms:W3CDTF">2022-09-12T08:02:43Z</dcterms:modified>
</cp:coreProperties>
</file>